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Q57" i="1"/>
  <c r="P57"/>
  <c r="Q55"/>
  <c r="P55"/>
  <c r="D55"/>
  <c r="Q54"/>
  <c r="P54"/>
  <c r="D54"/>
  <c r="Q53"/>
  <c r="P53"/>
  <c r="D53"/>
  <c r="Q52"/>
  <c r="P52"/>
  <c r="Q51"/>
  <c r="P51"/>
  <c r="D51"/>
  <c r="Q50"/>
  <c r="P50"/>
  <c r="D50"/>
  <c r="Q49"/>
  <c r="P49"/>
  <c r="Q48"/>
  <c r="P48"/>
  <c r="D48"/>
  <c r="Q47"/>
  <c r="P47"/>
  <c r="D47"/>
  <c r="O45"/>
  <c r="N45"/>
  <c r="M45"/>
  <c r="L45"/>
  <c r="K45"/>
  <c r="F45"/>
  <c r="D45"/>
  <c r="C45"/>
  <c r="Q44"/>
  <c r="P44"/>
  <c r="K44"/>
  <c r="Q42"/>
  <c r="P42"/>
  <c r="Q40"/>
  <c r="P40"/>
  <c r="Q38"/>
  <c r="P38"/>
  <c r="Q36"/>
  <c r="P36"/>
  <c r="Q34"/>
  <c r="P34"/>
  <c r="Q33"/>
  <c r="P33"/>
  <c r="Q31"/>
  <c r="P31"/>
  <c r="Q30"/>
  <c r="P30"/>
  <c r="Q29"/>
  <c r="P29"/>
  <c r="Q28"/>
  <c r="P28"/>
  <c r="Q27"/>
  <c r="P27"/>
  <c r="Q26"/>
  <c r="P26"/>
  <c r="Q25"/>
  <c r="P25"/>
  <c r="Q24"/>
  <c r="P24"/>
  <c r="Q23"/>
  <c r="P23"/>
  <c r="Q22"/>
  <c r="P22"/>
  <c r="Q21"/>
  <c r="P21"/>
  <c r="Q20"/>
  <c r="P20"/>
  <c r="K20"/>
  <c r="Q19"/>
  <c r="P19"/>
  <c r="Q18"/>
  <c r="P18"/>
  <c r="Q16"/>
  <c r="P16"/>
  <c r="Q15"/>
  <c r="P15"/>
  <c r="Q14"/>
  <c r="P14"/>
  <c r="K14"/>
  <c r="Q13"/>
  <c r="P13"/>
  <c r="Q12"/>
  <c r="P12"/>
  <c r="Q11"/>
  <c r="P11"/>
  <c r="Q7"/>
  <c r="P7"/>
  <c r="K7"/>
  <c r="O5"/>
  <c r="N5"/>
  <c r="M5"/>
  <c r="L5"/>
  <c r="K5"/>
  <c r="J5"/>
  <c r="I5"/>
  <c r="H5"/>
  <c r="G5"/>
  <c r="F5"/>
  <c r="D5"/>
  <c r="C5"/>
</calcChain>
</file>

<file path=xl/sharedStrings.xml><?xml version="1.0" encoding="utf-8"?>
<sst xmlns="http://schemas.openxmlformats.org/spreadsheetml/2006/main" count="152" uniqueCount="83">
  <si>
    <t>Сведения о конкурсах и проходных баллах в 2014 г.
(очное отделение)</t>
  </si>
  <si>
    <t>Код ОКСО</t>
  </si>
  <si>
    <t>Наименование направления подготовки (профиля)</t>
  </si>
  <si>
    <t>План приема</t>
  </si>
  <si>
    <t>Кол-во поданных заявлений (ОК)</t>
  </si>
  <si>
    <t>Кол-во подлинников документов об образовании (ОК)</t>
  </si>
  <si>
    <t>Кол-во поданных заявлений (цел)</t>
  </si>
  <si>
    <t>Кол-во подлинников документов об образовании (цел)</t>
  </si>
  <si>
    <t>Принято на 1 курс</t>
  </si>
  <si>
    <t>Конкурс по заявле-ниям</t>
  </si>
  <si>
    <t>Конкурс по зачислению</t>
  </si>
  <si>
    <t>Проходной балл</t>
  </si>
  <si>
    <t>Всего</t>
  </si>
  <si>
    <t>в т.ч. по общему конкурсу</t>
  </si>
  <si>
    <t>в т.ч. для лиц с особыми правами</t>
  </si>
  <si>
    <t>в т.ч. по целев. направл.</t>
  </si>
  <si>
    <t>в т.ч. Для лиц с особыми правами</t>
  </si>
  <si>
    <t>в т.ч. без вступ. исп.</t>
  </si>
  <si>
    <t>общий конкурс</t>
  </si>
  <si>
    <t>целев.</t>
  </si>
  <si>
    <t>Особые права</t>
  </si>
  <si>
    <t>Бакалавриат</t>
  </si>
  <si>
    <t>Экология и природопользование</t>
  </si>
  <si>
    <t>Экология</t>
  </si>
  <si>
    <t xml:space="preserve"> - </t>
  </si>
  <si>
    <t>43.03.02</t>
  </si>
  <si>
    <t>Туризм</t>
  </si>
  <si>
    <t>Технология и организация тураператорских и турагенстких услуг</t>
  </si>
  <si>
    <t>44.03.01</t>
  </si>
  <si>
    <t>Педагогическое образование</t>
  </si>
  <si>
    <t>Информатика</t>
  </si>
  <si>
    <t>Изобразительное искусство</t>
  </si>
  <si>
    <t>Начальное образование</t>
  </si>
  <si>
    <t>Музыка</t>
  </si>
  <si>
    <t>Технология</t>
  </si>
  <si>
    <t>Биология</t>
  </si>
  <si>
    <t>44.03.05</t>
  </si>
  <si>
    <t>Педагогическое образование (с двумя профилями подготовки)</t>
  </si>
  <si>
    <t>История, право</t>
  </si>
  <si>
    <t>Математика, информатика</t>
  </si>
  <si>
    <t>Естествознание, физика</t>
  </si>
  <si>
    <t>География, экономика</t>
  </si>
  <si>
    <t>Химия, экология</t>
  </si>
  <si>
    <t>История, обществознание</t>
  </si>
  <si>
    <t>Физика, информатика</t>
  </si>
  <si>
    <t>Дошкольное образование, иностранный язык</t>
  </si>
  <si>
    <t>Русский язык, литература</t>
  </si>
  <si>
    <t>Физическая культура, безопасность жизнедеятельности</t>
  </si>
  <si>
    <t>Английский язык, французский язык</t>
  </si>
  <si>
    <t>Английский язык, немецкий язык</t>
  </si>
  <si>
    <t>Немецкий язык, английский язык</t>
  </si>
  <si>
    <t>Французский язык, английский язык</t>
  </si>
  <si>
    <t>44.03.02</t>
  </si>
  <si>
    <t>Психолого-педагогическое образование</t>
  </si>
  <si>
    <t>Психология образования</t>
  </si>
  <si>
    <t>Психология и социальная педагогика</t>
  </si>
  <si>
    <t>44.03.03</t>
  </si>
  <si>
    <t>Специальное (дефектологическое) образование</t>
  </si>
  <si>
    <t>Специальная психология</t>
  </si>
  <si>
    <t>44.03.04</t>
  </si>
  <si>
    <t>Профессиональное обучение (по отраслям)</t>
  </si>
  <si>
    <t>Экономика и управление</t>
  </si>
  <si>
    <t>51.03.02</t>
  </si>
  <si>
    <t>Народная художественная культура</t>
  </si>
  <si>
    <t>Руководство любительским хореографическим коллективом</t>
  </si>
  <si>
    <t>54.03.01</t>
  </si>
  <si>
    <t>Дизайн</t>
  </si>
  <si>
    <t>01.03.01</t>
  </si>
  <si>
    <t>Прикладная математика</t>
  </si>
  <si>
    <t>Математическое и программное обеспечение систем обработки информации и управление</t>
  </si>
  <si>
    <t>Магистратура</t>
  </si>
  <si>
    <t>44.04.02</t>
  </si>
  <si>
    <t>Биологическое образование</t>
  </si>
  <si>
    <t xml:space="preserve"> -</t>
  </si>
  <si>
    <t>Физическое образование</t>
  </si>
  <si>
    <t>Математическое образование</t>
  </si>
  <si>
    <t>Информатика в образовании</t>
  </si>
  <si>
    <t>Литературное, языковое и эстетическое образование</t>
  </si>
  <si>
    <t>Педагогическая коммуникация в теории и практике филологической деятельности</t>
  </si>
  <si>
    <t>Историческое образование</t>
  </si>
  <si>
    <t>Музыкальное образование</t>
  </si>
  <si>
    <t>Высшее профессиональное образование</t>
  </si>
  <si>
    <t>05.03.06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</si>
</sst>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name val="Calibri"/>
      <family val="2"/>
      <charset val="204"/>
    </font>
    <font>
      <sz val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 Cyr"/>
      <charset val="204"/>
    </font>
    <font>
      <i/>
      <sz val="14"/>
      <color indexed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2" fontId="17" fillId="4" borderId="1" xfId="0" applyNumberFormat="1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0" fillId="0" borderId="5" xfId="0" applyBorder="1" applyAlignment="1"/>
    <xf numFmtId="0" fontId="5" fillId="5" borderId="4" xfId="0" applyFont="1" applyFill="1" applyBorder="1" applyAlignment="1">
      <alignment wrapText="1"/>
    </xf>
    <xf numFmtId="0" fontId="20" fillId="5" borderId="1" xfId="0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/>
    </xf>
    <xf numFmtId="3" fontId="24" fillId="5" borderId="1" xfId="0" applyNumberFormat="1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2" fontId="24" fillId="5" borderId="1" xfId="0" applyNumberFormat="1" applyFont="1" applyFill="1" applyBorder="1" applyAlignment="1">
      <alignment horizontal="center" vertical="center"/>
    </xf>
    <xf numFmtId="2" fontId="26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27" fillId="0" borderId="1" xfId="0" applyFont="1" applyBorder="1" applyAlignment="1">
      <alignment wrapText="1"/>
    </xf>
    <xf numFmtId="0" fontId="20" fillId="6" borderId="1" xfId="0" applyFont="1" applyFill="1" applyBorder="1" applyAlignment="1">
      <alignment horizontal="center" vertical="center" wrapText="1"/>
    </xf>
    <xf numFmtId="3" fontId="21" fillId="0" borderId="1" xfId="0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3" fontId="24" fillId="6" borderId="1" xfId="0" applyNumberFormat="1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2" fontId="24" fillId="6" borderId="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27" fillId="0" borderId="4" xfId="0" applyFont="1" applyBorder="1" applyAlignment="1">
      <alignment wrapText="1"/>
    </xf>
    <xf numFmtId="0" fontId="5" fillId="5" borderId="4" xfId="0" applyFont="1" applyFill="1" applyBorder="1"/>
    <xf numFmtId="0" fontId="0" fillId="5" borderId="1" xfId="0" applyFill="1" applyBorder="1"/>
    <xf numFmtId="3" fontId="29" fillId="5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7" fillId="0" borderId="5" xfId="0" applyFont="1" applyBorder="1" applyAlignment="1">
      <alignment wrapText="1"/>
    </xf>
    <xf numFmtId="0" fontId="27" fillId="0" borderId="1" xfId="0" applyFont="1" applyBorder="1" applyAlignment="1">
      <alignment horizontal="left" wrapText="1"/>
    </xf>
    <xf numFmtId="0" fontId="17" fillId="8" borderId="1" xfId="0" applyFont="1" applyFill="1" applyBorder="1" applyAlignment="1">
      <alignment horizontal="center"/>
    </xf>
    <xf numFmtId="0" fontId="18" fillId="8" borderId="1" xfId="0" applyFont="1" applyFill="1" applyBorder="1"/>
    <xf numFmtId="2" fontId="17" fillId="8" borderId="1" xfId="0" applyNumberFormat="1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4" xfId="0" applyFont="1" applyFill="1" applyBorder="1" applyAlignment="1">
      <alignment horizontal="center"/>
    </xf>
    <xf numFmtId="0" fontId="26" fillId="5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/>
    </xf>
    <xf numFmtId="0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0" fontId="27" fillId="0" borderId="1" xfId="0" applyNumberFormat="1" applyFont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0" fontId="28" fillId="5" borderId="1" xfId="0" applyNumberFormat="1" applyFont="1" applyFill="1" applyBorder="1" applyAlignment="1">
      <alignment horizontal="center"/>
    </xf>
    <xf numFmtId="0" fontId="27" fillId="0" borderId="1" xfId="0" applyNumberFormat="1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7"/>
  <sheetViews>
    <sheetView tabSelected="1" workbookViewId="0">
      <selection activeCell="B11" sqref="B11"/>
    </sheetView>
  </sheetViews>
  <sheetFormatPr defaultRowHeight="15"/>
  <cols>
    <col min="1" max="1" width="9.85546875" style="74" bestFit="1" customWidth="1"/>
    <col min="2" max="2" width="45.140625" bestFit="1" customWidth="1"/>
    <col min="3" max="3" width="6.28515625" bestFit="1" customWidth="1"/>
    <col min="4" max="5" width="7.140625" bestFit="1" customWidth="1"/>
    <col min="6" max="6" width="7.28515625" bestFit="1" customWidth="1"/>
    <col min="7" max="7" width="17.42578125" customWidth="1"/>
    <col min="8" max="8" width="15.140625" customWidth="1"/>
    <col min="9" max="9" width="12.7109375" customWidth="1"/>
    <col min="10" max="10" width="15.28515625" customWidth="1"/>
    <col min="11" max="11" width="5.85546875" bestFit="1" customWidth="1"/>
    <col min="12" max="13" width="7.140625" bestFit="1" customWidth="1"/>
    <col min="14" max="14" width="7.28515625" bestFit="1" customWidth="1"/>
    <col min="15" max="15" width="9.42578125" bestFit="1" customWidth="1"/>
    <col min="16" max="16" width="15.7109375" customWidth="1"/>
    <col min="17" max="17" width="10.42578125" customWidth="1"/>
    <col min="18" max="18" width="7.5703125" bestFit="1" customWidth="1"/>
    <col min="19" max="19" width="6.5703125" bestFit="1" customWidth="1"/>
    <col min="20" max="20" width="7.7109375" bestFit="1" customWidth="1"/>
  </cols>
  <sheetData>
    <row r="1" spans="1:20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</row>
    <row r="2" spans="1:20" ht="18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6"/>
    </row>
    <row r="3" spans="1:20">
      <c r="A3" s="75" t="s">
        <v>1</v>
      </c>
      <c r="B3" s="7" t="s">
        <v>2</v>
      </c>
      <c r="C3" s="7" t="s">
        <v>3</v>
      </c>
      <c r="D3" s="7"/>
      <c r="E3" s="7"/>
      <c r="F3" s="7"/>
      <c r="G3" s="8" t="s">
        <v>4</v>
      </c>
      <c r="H3" s="9" t="s">
        <v>5</v>
      </c>
      <c r="I3" s="8" t="s">
        <v>6</v>
      </c>
      <c r="J3" s="10" t="s">
        <v>7</v>
      </c>
      <c r="K3" s="11" t="s">
        <v>8</v>
      </c>
      <c r="L3" s="12"/>
      <c r="M3" s="12"/>
      <c r="N3" s="12"/>
      <c r="O3" s="13"/>
      <c r="P3" s="14" t="s">
        <v>9</v>
      </c>
      <c r="Q3" s="15" t="s">
        <v>10</v>
      </c>
      <c r="R3" s="16" t="s">
        <v>11</v>
      </c>
      <c r="S3" s="17"/>
      <c r="T3" s="18"/>
    </row>
    <row r="4" spans="1:20" ht="45">
      <c r="A4" s="75"/>
      <c r="B4" s="19"/>
      <c r="C4" s="20" t="s">
        <v>12</v>
      </c>
      <c r="D4" s="21" t="s">
        <v>13</v>
      </c>
      <c r="E4" s="21" t="s">
        <v>14</v>
      </c>
      <c r="F4" s="21" t="s">
        <v>15</v>
      </c>
      <c r="G4" s="8"/>
      <c r="H4" s="22"/>
      <c r="I4" s="8"/>
      <c r="J4" s="23"/>
      <c r="K4" s="24" t="s">
        <v>12</v>
      </c>
      <c r="L4" s="21" t="s">
        <v>13</v>
      </c>
      <c r="M4" s="21" t="s">
        <v>16</v>
      </c>
      <c r="N4" s="21" t="s">
        <v>15</v>
      </c>
      <c r="O4" s="25" t="s">
        <v>17</v>
      </c>
      <c r="P4" s="26"/>
      <c r="Q4" s="27"/>
      <c r="R4" s="28" t="s">
        <v>18</v>
      </c>
      <c r="S4" s="28" t="s">
        <v>19</v>
      </c>
      <c r="T4" s="29" t="s">
        <v>20</v>
      </c>
    </row>
    <row r="5" spans="1:20">
      <c r="A5" s="30" t="s">
        <v>21</v>
      </c>
      <c r="B5" s="30"/>
      <c r="C5" s="31">
        <f>SUM(C6:C44)</f>
        <v>589</v>
      </c>
      <c r="D5" s="31">
        <f>SUM(D6:D44)</f>
        <v>470</v>
      </c>
      <c r="E5" s="31"/>
      <c r="F5" s="31">
        <f t="shared" ref="F5:O5" si="0">SUM(F6:F44)</f>
        <v>75</v>
      </c>
      <c r="G5" s="31">
        <f t="shared" si="0"/>
        <v>5566</v>
      </c>
      <c r="H5" s="31">
        <f t="shared" si="0"/>
        <v>2146</v>
      </c>
      <c r="I5" s="31">
        <f t="shared" si="0"/>
        <v>129</v>
      </c>
      <c r="J5" s="31">
        <f t="shared" si="0"/>
        <v>127</v>
      </c>
      <c r="K5" s="31">
        <f t="shared" si="0"/>
        <v>591</v>
      </c>
      <c r="L5" s="31">
        <f t="shared" si="0"/>
        <v>468</v>
      </c>
      <c r="M5" s="31">
        <f t="shared" si="0"/>
        <v>44</v>
      </c>
      <c r="N5" s="31">
        <f t="shared" si="0"/>
        <v>75</v>
      </c>
      <c r="O5" s="31">
        <f t="shared" si="0"/>
        <v>3</v>
      </c>
      <c r="P5" s="32"/>
      <c r="Q5" s="32"/>
      <c r="R5" s="33"/>
      <c r="S5" s="34"/>
      <c r="T5" s="35"/>
    </row>
    <row r="6" spans="1:20">
      <c r="A6" s="80" t="s">
        <v>82</v>
      </c>
      <c r="B6" s="36" t="s">
        <v>22</v>
      </c>
      <c r="C6" s="37"/>
      <c r="D6" s="38"/>
      <c r="E6" s="38"/>
      <c r="F6" s="38"/>
      <c r="G6" s="39"/>
      <c r="H6" s="40"/>
      <c r="I6" s="39"/>
      <c r="J6" s="39"/>
      <c r="K6" s="41"/>
      <c r="L6" s="38"/>
      <c r="M6" s="38"/>
      <c r="N6" s="38"/>
      <c r="O6" s="42"/>
      <c r="P6" s="43"/>
      <c r="Q6" s="44"/>
      <c r="R6" s="45"/>
      <c r="S6" s="45"/>
      <c r="T6" s="46"/>
    </row>
    <row r="7" spans="1:20">
      <c r="A7" s="76"/>
      <c r="B7" s="47" t="s">
        <v>23</v>
      </c>
      <c r="C7" s="48">
        <v>25</v>
      </c>
      <c r="D7" s="49">
        <v>24</v>
      </c>
      <c r="E7" s="49">
        <v>1</v>
      </c>
      <c r="F7" s="49">
        <v>0</v>
      </c>
      <c r="G7" s="50">
        <v>104</v>
      </c>
      <c r="H7" s="51">
        <v>44</v>
      </c>
      <c r="I7" s="50">
        <v>0</v>
      </c>
      <c r="J7" s="50">
        <v>0</v>
      </c>
      <c r="K7" s="52">
        <f>L7+M7+N7+O7</f>
        <v>25</v>
      </c>
      <c r="L7" s="49">
        <v>24</v>
      </c>
      <c r="M7" s="49">
        <v>1</v>
      </c>
      <c r="N7" s="49">
        <v>0</v>
      </c>
      <c r="O7" s="53"/>
      <c r="P7" s="54">
        <f t="shared" ref="P7:P44" si="1">(G7+I7)/C7</f>
        <v>4.16</v>
      </c>
      <c r="Q7" s="55">
        <f t="shared" ref="Q7:Q44" si="2">(H7+J7)/C7</f>
        <v>1.76</v>
      </c>
      <c r="R7" s="56">
        <v>127</v>
      </c>
      <c r="S7" s="57" t="s">
        <v>24</v>
      </c>
      <c r="T7" s="58">
        <v>121</v>
      </c>
    </row>
    <row r="8" spans="1:20">
      <c r="A8" s="77" t="s">
        <v>25</v>
      </c>
      <c r="B8" s="36" t="s">
        <v>26</v>
      </c>
      <c r="C8" s="37"/>
      <c r="D8" s="38"/>
      <c r="E8" s="38"/>
      <c r="F8" s="38"/>
      <c r="G8" s="39"/>
      <c r="H8" s="40"/>
      <c r="I8" s="39"/>
      <c r="J8" s="39"/>
      <c r="K8" s="41"/>
      <c r="L8" s="38"/>
      <c r="M8" s="38"/>
      <c r="N8" s="38"/>
      <c r="O8" s="42"/>
      <c r="P8" s="43"/>
      <c r="Q8" s="44"/>
      <c r="R8" s="45"/>
      <c r="S8" s="45"/>
      <c r="T8" s="46"/>
    </row>
    <row r="9" spans="1:20" ht="24.75">
      <c r="A9" s="76"/>
      <c r="B9" s="59" t="s">
        <v>27</v>
      </c>
      <c r="C9" s="48">
        <v>6</v>
      </c>
      <c r="D9" s="49">
        <v>5</v>
      </c>
      <c r="E9" s="49">
        <v>1</v>
      </c>
      <c r="F9" s="49">
        <v>0</v>
      </c>
      <c r="G9" s="50">
        <v>140</v>
      </c>
      <c r="H9" s="51">
        <v>40</v>
      </c>
      <c r="I9" s="50">
        <v>0</v>
      </c>
      <c r="J9" s="50">
        <v>0</v>
      </c>
      <c r="K9" s="48">
        <v>6</v>
      </c>
      <c r="L9" s="49">
        <v>4</v>
      </c>
      <c r="M9" s="49">
        <v>1</v>
      </c>
      <c r="N9" s="49">
        <v>0</v>
      </c>
      <c r="O9" s="53">
        <v>1</v>
      </c>
      <c r="P9" s="54">
        <v>21.17</v>
      </c>
      <c r="Q9" s="55">
        <v>6.67</v>
      </c>
      <c r="R9" s="56">
        <v>190</v>
      </c>
      <c r="S9" s="57" t="s">
        <v>24</v>
      </c>
      <c r="T9" s="58">
        <v>194</v>
      </c>
    </row>
    <row r="10" spans="1:20" ht="18.75">
      <c r="A10" s="78" t="s">
        <v>28</v>
      </c>
      <c r="B10" s="60" t="s">
        <v>29</v>
      </c>
      <c r="C10" s="37"/>
      <c r="D10" s="38"/>
      <c r="E10" s="38"/>
      <c r="F10" s="61"/>
      <c r="G10" s="62"/>
      <c r="H10" s="40"/>
      <c r="I10" s="39"/>
      <c r="J10" s="39"/>
      <c r="K10" s="41"/>
      <c r="L10" s="38"/>
      <c r="M10" s="38"/>
      <c r="N10" s="61"/>
      <c r="O10" s="42"/>
      <c r="P10" s="43"/>
      <c r="Q10" s="44"/>
      <c r="R10" s="45"/>
      <c r="S10" s="45"/>
      <c r="T10" s="46"/>
    </row>
    <row r="11" spans="1:20">
      <c r="A11" s="76"/>
      <c r="B11" s="59" t="s">
        <v>30</v>
      </c>
      <c r="C11" s="48">
        <v>20</v>
      </c>
      <c r="D11" s="49">
        <v>14</v>
      </c>
      <c r="E11" s="49">
        <v>2</v>
      </c>
      <c r="F11" s="63">
        <v>4</v>
      </c>
      <c r="G11" s="50">
        <v>239</v>
      </c>
      <c r="H11" s="51">
        <v>102</v>
      </c>
      <c r="I11" s="50">
        <v>4</v>
      </c>
      <c r="J11" s="50">
        <v>4</v>
      </c>
      <c r="K11" s="52">
        <v>20</v>
      </c>
      <c r="L11" s="49">
        <v>14</v>
      </c>
      <c r="M11" s="49">
        <v>2</v>
      </c>
      <c r="N11" s="63">
        <v>4</v>
      </c>
      <c r="O11" s="53"/>
      <c r="P11" s="54">
        <f t="shared" si="1"/>
        <v>12.15</v>
      </c>
      <c r="Q11" s="55">
        <f t="shared" si="2"/>
        <v>5.3</v>
      </c>
      <c r="R11" s="56">
        <v>168</v>
      </c>
      <c r="S11" s="57">
        <v>116</v>
      </c>
      <c r="T11" s="58">
        <v>121</v>
      </c>
    </row>
    <row r="12" spans="1:20">
      <c r="A12" s="76"/>
      <c r="B12" s="59" t="s">
        <v>31</v>
      </c>
      <c r="C12" s="48">
        <v>21</v>
      </c>
      <c r="D12" s="49">
        <v>19</v>
      </c>
      <c r="E12" s="49">
        <v>1</v>
      </c>
      <c r="F12" s="63">
        <v>1</v>
      </c>
      <c r="G12" s="50">
        <v>58</v>
      </c>
      <c r="H12" s="51">
        <v>34</v>
      </c>
      <c r="I12" s="50">
        <v>2</v>
      </c>
      <c r="J12" s="50">
        <v>2</v>
      </c>
      <c r="K12" s="52">
        <v>21</v>
      </c>
      <c r="L12" s="49">
        <v>19</v>
      </c>
      <c r="M12" s="49">
        <v>1</v>
      </c>
      <c r="N12" s="63">
        <v>1</v>
      </c>
      <c r="O12" s="53"/>
      <c r="P12" s="54">
        <f>(G12+I12)/C12</f>
        <v>2.8571428571428572</v>
      </c>
      <c r="Q12" s="55">
        <f>(H12+J12)/C12</f>
        <v>1.7142857142857142</v>
      </c>
      <c r="R12" s="56">
        <v>214</v>
      </c>
      <c r="S12" s="57">
        <v>243</v>
      </c>
      <c r="T12" s="58">
        <v>189</v>
      </c>
    </row>
    <row r="13" spans="1:20">
      <c r="A13" s="76"/>
      <c r="B13" s="59" t="s">
        <v>32</v>
      </c>
      <c r="C13" s="48">
        <v>20</v>
      </c>
      <c r="D13" s="49">
        <v>9</v>
      </c>
      <c r="E13" s="49">
        <v>2</v>
      </c>
      <c r="F13" s="63">
        <v>9</v>
      </c>
      <c r="G13" s="50">
        <v>471</v>
      </c>
      <c r="H13" s="51">
        <v>180</v>
      </c>
      <c r="I13" s="50">
        <v>26</v>
      </c>
      <c r="J13" s="50">
        <v>24</v>
      </c>
      <c r="K13" s="52">
        <v>21</v>
      </c>
      <c r="L13" s="49">
        <v>9</v>
      </c>
      <c r="M13" s="49">
        <v>2</v>
      </c>
      <c r="N13" s="63">
        <v>9</v>
      </c>
      <c r="O13" s="53"/>
      <c r="P13" s="54">
        <f>(G13+I13)/C13</f>
        <v>24.85</v>
      </c>
      <c r="Q13" s="55">
        <f>(H13+J13)/C13</f>
        <v>10.199999999999999</v>
      </c>
      <c r="R13" s="56">
        <v>190</v>
      </c>
      <c r="S13" s="57">
        <v>180</v>
      </c>
      <c r="T13" s="58">
        <v>160</v>
      </c>
    </row>
    <row r="14" spans="1:20">
      <c r="A14" s="76"/>
      <c r="B14" s="59" t="s">
        <v>33</v>
      </c>
      <c r="C14" s="48">
        <v>16</v>
      </c>
      <c r="D14" s="49">
        <v>16</v>
      </c>
      <c r="E14" s="49">
        <v>0</v>
      </c>
      <c r="F14" s="63">
        <v>0</v>
      </c>
      <c r="G14" s="50">
        <v>29</v>
      </c>
      <c r="H14" s="51">
        <v>21</v>
      </c>
      <c r="I14" s="50">
        <v>0</v>
      </c>
      <c r="J14" s="50">
        <v>0</v>
      </c>
      <c r="K14" s="52">
        <f>L14+M14+N14+O14</f>
        <v>16</v>
      </c>
      <c r="L14" s="49">
        <v>16</v>
      </c>
      <c r="M14" s="49">
        <v>0</v>
      </c>
      <c r="N14" s="63">
        <v>0</v>
      </c>
      <c r="O14" s="53"/>
      <c r="P14" s="54">
        <f>(G14+I14)/C14</f>
        <v>1.8125</v>
      </c>
      <c r="Q14" s="55">
        <f>(H14+J14)/C14</f>
        <v>1.3125</v>
      </c>
      <c r="R14" s="56">
        <v>201</v>
      </c>
      <c r="S14" s="57" t="s">
        <v>24</v>
      </c>
      <c r="T14" s="58" t="s">
        <v>24</v>
      </c>
    </row>
    <row r="15" spans="1:20">
      <c r="A15" s="76"/>
      <c r="B15" s="59" t="s">
        <v>34</v>
      </c>
      <c r="C15" s="48">
        <v>40</v>
      </c>
      <c r="D15" s="49">
        <v>35</v>
      </c>
      <c r="E15" s="49">
        <v>1</v>
      </c>
      <c r="F15" s="63">
        <v>4</v>
      </c>
      <c r="G15" s="50">
        <v>259</v>
      </c>
      <c r="H15" s="51">
        <v>131</v>
      </c>
      <c r="I15" s="50">
        <v>4</v>
      </c>
      <c r="J15" s="50">
        <v>4</v>
      </c>
      <c r="K15" s="52">
        <v>40</v>
      </c>
      <c r="L15" s="49">
        <v>35</v>
      </c>
      <c r="M15" s="49">
        <v>1</v>
      </c>
      <c r="N15" s="63">
        <v>4</v>
      </c>
      <c r="O15" s="53"/>
      <c r="P15" s="54">
        <f t="shared" si="1"/>
        <v>6.5750000000000002</v>
      </c>
      <c r="Q15" s="55">
        <f t="shared" si="2"/>
        <v>3.375</v>
      </c>
      <c r="R15" s="56">
        <v>159</v>
      </c>
      <c r="S15" s="57">
        <v>131</v>
      </c>
      <c r="T15" s="58">
        <v>147</v>
      </c>
    </row>
    <row r="16" spans="1:20">
      <c r="A16" s="76"/>
      <c r="B16" s="59" t="s">
        <v>35</v>
      </c>
      <c r="C16" s="48">
        <v>25</v>
      </c>
      <c r="D16" s="49">
        <v>19</v>
      </c>
      <c r="E16" s="49">
        <v>3</v>
      </c>
      <c r="F16" s="63">
        <v>3</v>
      </c>
      <c r="G16" s="50">
        <v>190</v>
      </c>
      <c r="H16" s="51">
        <v>76</v>
      </c>
      <c r="I16" s="50">
        <v>5</v>
      </c>
      <c r="J16" s="50">
        <v>5</v>
      </c>
      <c r="K16" s="52">
        <v>25</v>
      </c>
      <c r="L16" s="49">
        <v>19</v>
      </c>
      <c r="M16" s="49">
        <v>3</v>
      </c>
      <c r="N16" s="63">
        <v>3</v>
      </c>
      <c r="O16" s="53"/>
      <c r="P16" s="54">
        <f t="shared" si="1"/>
        <v>7.8</v>
      </c>
      <c r="Q16" s="55">
        <f t="shared" si="2"/>
        <v>3.24</v>
      </c>
      <c r="R16" s="56">
        <v>179</v>
      </c>
      <c r="S16" s="57">
        <v>173</v>
      </c>
      <c r="T16" s="58">
        <v>145</v>
      </c>
    </row>
    <row r="17" spans="1:20" ht="24.75">
      <c r="A17" s="77" t="s">
        <v>36</v>
      </c>
      <c r="B17" s="36" t="s">
        <v>37</v>
      </c>
      <c r="C17" s="37"/>
      <c r="D17" s="38"/>
      <c r="E17" s="38"/>
      <c r="F17" s="45"/>
      <c r="G17" s="39"/>
      <c r="H17" s="40"/>
      <c r="I17" s="39"/>
      <c r="J17" s="39"/>
      <c r="K17" s="41"/>
      <c r="L17" s="38"/>
      <c r="M17" s="38"/>
      <c r="N17" s="45"/>
      <c r="O17" s="42"/>
      <c r="P17" s="43"/>
      <c r="Q17" s="44"/>
      <c r="R17" s="45"/>
      <c r="S17" s="45"/>
      <c r="T17" s="46" t="s">
        <v>24</v>
      </c>
    </row>
    <row r="18" spans="1:20">
      <c r="A18" s="76"/>
      <c r="B18" s="59" t="s">
        <v>38</v>
      </c>
      <c r="C18" s="48">
        <v>13</v>
      </c>
      <c r="D18" s="49">
        <v>8</v>
      </c>
      <c r="E18" s="49">
        <v>2</v>
      </c>
      <c r="F18" s="63">
        <v>3</v>
      </c>
      <c r="G18" s="50">
        <v>250</v>
      </c>
      <c r="H18" s="51">
        <v>93</v>
      </c>
      <c r="I18" s="50">
        <v>4</v>
      </c>
      <c r="J18" s="50">
        <v>4</v>
      </c>
      <c r="K18" s="52">
        <v>13</v>
      </c>
      <c r="L18" s="49">
        <v>8</v>
      </c>
      <c r="M18" s="49">
        <v>2</v>
      </c>
      <c r="N18" s="63">
        <v>3</v>
      </c>
      <c r="O18" s="53"/>
      <c r="P18" s="54">
        <f t="shared" si="1"/>
        <v>19.53846153846154</v>
      </c>
      <c r="Q18" s="55">
        <f t="shared" si="2"/>
        <v>7.4615384615384617</v>
      </c>
      <c r="R18" s="56">
        <v>189</v>
      </c>
      <c r="S18" s="57">
        <v>188</v>
      </c>
      <c r="T18" s="58">
        <v>148</v>
      </c>
    </row>
    <row r="19" spans="1:20">
      <c r="A19" s="76"/>
      <c r="B19" s="59" t="s">
        <v>39</v>
      </c>
      <c r="C19" s="48">
        <v>24</v>
      </c>
      <c r="D19" s="49">
        <v>18</v>
      </c>
      <c r="E19" s="49">
        <v>3</v>
      </c>
      <c r="F19" s="63">
        <v>3</v>
      </c>
      <c r="G19" s="50">
        <v>374</v>
      </c>
      <c r="H19" s="51">
        <v>154</v>
      </c>
      <c r="I19" s="50">
        <v>7</v>
      </c>
      <c r="J19" s="50">
        <v>7</v>
      </c>
      <c r="K19" s="52">
        <v>24</v>
      </c>
      <c r="L19" s="49">
        <v>18</v>
      </c>
      <c r="M19" s="49">
        <v>3</v>
      </c>
      <c r="N19" s="63">
        <v>3</v>
      </c>
      <c r="O19" s="53"/>
      <c r="P19" s="54">
        <f>(G19+I19)/C19</f>
        <v>15.875</v>
      </c>
      <c r="Q19" s="55">
        <f>(H19+J19)/C19</f>
        <v>6.708333333333333</v>
      </c>
      <c r="R19" s="56">
        <v>196</v>
      </c>
      <c r="S19" s="57">
        <v>174</v>
      </c>
      <c r="T19" s="58">
        <v>137</v>
      </c>
    </row>
    <row r="20" spans="1:20">
      <c r="A20" s="76"/>
      <c r="B20" s="59" t="s">
        <v>40</v>
      </c>
      <c r="C20" s="48">
        <v>10</v>
      </c>
      <c r="D20" s="49">
        <v>9</v>
      </c>
      <c r="E20" s="49">
        <v>0</v>
      </c>
      <c r="F20" s="63">
        <v>1</v>
      </c>
      <c r="G20" s="50">
        <v>162</v>
      </c>
      <c r="H20" s="51">
        <v>60</v>
      </c>
      <c r="I20" s="50">
        <v>1</v>
      </c>
      <c r="J20" s="50">
        <v>1</v>
      </c>
      <c r="K20" s="52">
        <f>L20+M20+N20+O20</f>
        <v>10</v>
      </c>
      <c r="L20" s="49">
        <v>9</v>
      </c>
      <c r="M20" s="49">
        <v>0</v>
      </c>
      <c r="N20" s="63">
        <v>1</v>
      </c>
      <c r="O20" s="53"/>
      <c r="P20" s="54">
        <f>(G20+I20)/C20</f>
        <v>16.3</v>
      </c>
      <c r="Q20" s="55">
        <f>(H20+J20)/C20</f>
        <v>6.1</v>
      </c>
      <c r="R20" s="56">
        <v>178</v>
      </c>
      <c r="S20" s="57">
        <v>161</v>
      </c>
      <c r="T20" s="58" t="s">
        <v>24</v>
      </c>
    </row>
    <row r="21" spans="1:20">
      <c r="A21" s="76"/>
      <c r="B21" s="59" t="s">
        <v>41</v>
      </c>
      <c r="C21" s="48">
        <v>20</v>
      </c>
      <c r="D21" s="49">
        <v>17</v>
      </c>
      <c r="E21" s="49">
        <v>2</v>
      </c>
      <c r="F21" s="63">
        <v>1</v>
      </c>
      <c r="G21" s="50">
        <v>76</v>
      </c>
      <c r="H21" s="51">
        <v>31</v>
      </c>
      <c r="I21" s="50">
        <v>1</v>
      </c>
      <c r="J21" s="50">
        <v>1</v>
      </c>
      <c r="K21" s="52">
        <v>20</v>
      </c>
      <c r="L21" s="49">
        <v>17</v>
      </c>
      <c r="M21" s="49">
        <v>2</v>
      </c>
      <c r="N21" s="63">
        <v>1</v>
      </c>
      <c r="O21" s="53"/>
      <c r="P21" s="54">
        <f>(G21+I21)/C21</f>
        <v>3.85</v>
      </c>
      <c r="Q21" s="55">
        <f>(H21+J21)/C21</f>
        <v>1.6</v>
      </c>
      <c r="R21" s="56">
        <v>154</v>
      </c>
      <c r="S21" s="57">
        <v>152</v>
      </c>
      <c r="T21" s="58">
        <v>164</v>
      </c>
    </row>
    <row r="22" spans="1:20">
      <c r="A22" s="76"/>
      <c r="B22" s="59" t="s">
        <v>42</v>
      </c>
      <c r="C22" s="48">
        <v>24</v>
      </c>
      <c r="D22" s="49">
        <v>21</v>
      </c>
      <c r="E22" s="49">
        <v>1</v>
      </c>
      <c r="F22" s="63">
        <v>2</v>
      </c>
      <c r="G22" s="50">
        <v>64</v>
      </c>
      <c r="H22" s="51">
        <v>27</v>
      </c>
      <c r="I22" s="50">
        <v>2</v>
      </c>
      <c r="J22" s="50">
        <v>2</v>
      </c>
      <c r="K22" s="52">
        <v>24</v>
      </c>
      <c r="L22" s="49">
        <v>21</v>
      </c>
      <c r="M22" s="49">
        <v>1</v>
      </c>
      <c r="N22" s="63">
        <v>2</v>
      </c>
      <c r="O22" s="53"/>
      <c r="P22" s="54">
        <f>(G22+I22)/C22</f>
        <v>2.75</v>
      </c>
      <c r="Q22" s="55">
        <f>(H22+J22)/C22</f>
        <v>1.2083333333333333</v>
      </c>
      <c r="R22" s="56">
        <v>151</v>
      </c>
      <c r="S22" s="57">
        <v>162</v>
      </c>
      <c r="T22" s="58">
        <v>131</v>
      </c>
    </row>
    <row r="23" spans="1:20">
      <c r="A23" s="76"/>
      <c r="B23" s="59" t="s">
        <v>43</v>
      </c>
      <c r="C23" s="48">
        <v>36</v>
      </c>
      <c r="D23" s="49">
        <v>28</v>
      </c>
      <c r="E23" s="49">
        <v>1</v>
      </c>
      <c r="F23" s="63">
        <v>7</v>
      </c>
      <c r="G23" s="50">
        <v>361</v>
      </c>
      <c r="H23" s="51">
        <v>115</v>
      </c>
      <c r="I23" s="50">
        <v>12</v>
      </c>
      <c r="J23" s="50">
        <v>12</v>
      </c>
      <c r="K23" s="52">
        <v>36</v>
      </c>
      <c r="L23" s="49">
        <v>28</v>
      </c>
      <c r="M23" s="49">
        <v>1</v>
      </c>
      <c r="N23" s="63">
        <v>7</v>
      </c>
      <c r="O23" s="53"/>
      <c r="P23" s="54">
        <f t="shared" si="1"/>
        <v>10.361111111111111</v>
      </c>
      <c r="Q23" s="55">
        <f t="shared" si="2"/>
        <v>3.5277777777777777</v>
      </c>
      <c r="R23" s="56">
        <v>202</v>
      </c>
      <c r="S23" s="57">
        <v>178</v>
      </c>
      <c r="T23" s="58">
        <v>139</v>
      </c>
    </row>
    <row r="24" spans="1:20">
      <c r="A24" s="76"/>
      <c r="B24" s="59" t="s">
        <v>44</v>
      </c>
      <c r="C24" s="48">
        <v>12</v>
      </c>
      <c r="D24" s="49">
        <v>8</v>
      </c>
      <c r="E24" s="49">
        <v>2</v>
      </c>
      <c r="F24" s="63">
        <v>2</v>
      </c>
      <c r="G24" s="50">
        <v>199</v>
      </c>
      <c r="H24" s="51">
        <v>82</v>
      </c>
      <c r="I24" s="50">
        <v>2</v>
      </c>
      <c r="J24" s="50">
        <v>2</v>
      </c>
      <c r="K24" s="52">
        <v>12</v>
      </c>
      <c r="L24" s="49">
        <v>8</v>
      </c>
      <c r="M24" s="49">
        <v>2</v>
      </c>
      <c r="N24" s="63">
        <v>2</v>
      </c>
      <c r="O24" s="53"/>
      <c r="P24" s="54">
        <f>(G24+I24)/C24</f>
        <v>16.75</v>
      </c>
      <c r="Q24" s="55">
        <f>(H24+J24)/C24</f>
        <v>7</v>
      </c>
      <c r="R24" s="56">
        <v>184</v>
      </c>
      <c r="S24" s="57">
        <v>155</v>
      </c>
      <c r="T24" s="58">
        <v>118</v>
      </c>
    </row>
    <row r="25" spans="1:20">
      <c r="A25" s="76"/>
      <c r="B25" s="59" t="s">
        <v>45</v>
      </c>
      <c r="C25" s="48">
        <v>16</v>
      </c>
      <c r="D25" s="49">
        <v>13</v>
      </c>
      <c r="E25" s="49">
        <v>2</v>
      </c>
      <c r="F25" s="63">
        <v>1</v>
      </c>
      <c r="G25" s="50">
        <v>239</v>
      </c>
      <c r="H25" s="51">
        <v>102</v>
      </c>
      <c r="I25" s="50">
        <v>1</v>
      </c>
      <c r="J25" s="50">
        <v>1</v>
      </c>
      <c r="K25" s="52">
        <v>16</v>
      </c>
      <c r="L25" s="49">
        <v>13</v>
      </c>
      <c r="M25" s="49">
        <v>2</v>
      </c>
      <c r="N25" s="63">
        <v>1</v>
      </c>
      <c r="O25" s="53"/>
      <c r="P25" s="54">
        <f t="shared" si="1"/>
        <v>15</v>
      </c>
      <c r="Q25" s="55">
        <f t="shared" si="2"/>
        <v>6.4375</v>
      </c>
      <c r="R25" s="56">
        <v>187</v>
      </c>
      <c r="S25" s="57">
        <v>149</v>
      </c>
      <c r="T25" s="58">
        <v>137</v>
      </c>
    </row>
    <row r="26" spans="1:20">
      <c r="A26" s="76"/>
      <c r="B26" s="59" t="s">
        <v>46</v>
      </c>
      <c r="C26" s="48">
        <v>36</v>
      </c>
      <c r="D26" s="49">
        <v>28</v>
      </c>
      <c r="E26" s="49">
        <v>1</v>
      </c>
      <c r="F26" s="63">
        <v>7</v>
      </c>
      <c r="G26" s="50">
        <v>207</v>
      </c>
      <c r="H26" s="51">
        <v>76</v>
      </c>
      <c r="I26" s="50">
        <v>10</v>
      </c>
      <c r="J26" s="50">
        <v>10</v>
      </c>
      <c r="K26" s="52">
        <v>36</v>
      </c>
      <c r="L26" s="49">
        <v>28</v>
      </c>
      <c r="M26" s="49">
        <v>1</v>
      </c>
      <c r="N26" s="63">
        <v>7</v>
      </c>
      <c r="O26" s="53"/>
      <c r="P26" s="54">
        <f t="shared" si="1"/>
        <v>6.0277777777777777</v>
      </c>
      <c r="Q26" s="55">
        <f t="shared" si="2"/>
        <v>2.3888888888888888</v>
      </c>
      <c r="R26" s="56">
        <v>200</v>
      </c>
      <c r="S26" s="57">
        <v>186</v>
      </c>
      <c r="T26" s="58">
        <v>211</v>
      </c>
    </row>
    <row r="27" spans="1:20" ht="24.75">
      <c r="A27" s="76"/>
      <c r="B27" s="59" t="s">
        <v>47</v>
      </c>
      <c r="C27" s="48">
        <v>45</v>
      </c>
      <c r="D27" s="49">
        <v>33</v>
      </c>
      <c r="E27" s="49">
        <v>4</v>
      </c>
      <c r="F27" s="63">
        <v>8</v>
      </c>
      <c r="G27" s="50">
        <v>107</v>
      </c>
      <c r="H27" s="51">
        <v>56</v>
      </c>
      <c r="I27" s="50">
        <v>9</v>
      </c>
      <c r="J27" s="50">
        <v>9</v>
      </c>
      <c r="K27" s="52">
        <v>45</v>
      </c>
      <c r="L27" s="49">
        <v>33</v>
      </c>
      <c r="M27" s="49">
        <v>4</v>
      </c>
      <c r="N27" s="63">
        <v>8</v>
      </c>
      <c r="O27" s="53"/>
      <c r="P27" s="54">
        <f t="shared" si="1"/>
        <v>2.5777777777777779</v>
      </c>
      <c r="Q27" s="55">
        <f t="shared" si="2"/>
        <v>1.4444444444444444</v>
      </c>
      <c r="R27" s="56">
        <v>220</v>
      </c>
      <c r="S27" s="57">
        <v>215</v>
      </c>
      <c r="T27" s="58">
        <v>197</v>
      </c>
    </row>
    <row r="28" spans="1:20">
      <c r="A28" s="76"/>
      <c r="B28" s="59" t="s">
        <v>48</v>
      </c>
      <c r="C28" s="48">
        <v>10</v>
      </c>
      <c r="D28" s="49">
        <v>8</v>
      </c>
      <c r="E28" s="49">
        <v>0</v>
      </c>
      <c r="F28" s="63">
        <v>2</v>
      </c>
      <c r="G28" s="50">
        <v>219</v>
      </c>
      <c r="H28" s="51">
        <v>85</v>
      </c>
      <c r="I28" s="50">
        <v>5</v>
      </c>
      <c r="J28" s="50">
        <v>5</v>
      </c>
      <c r="K28" s="52">
        <v>10</v>
      </c>
      <c r="L28" s="49">
        <v>8</v>
      </c>
      <c r="M28" s="49">
        <v>0</v>
      </c>
      <c r="N28" s="63">
        <v>2</v>
      </c>
      <c r="O28" s="53"/>
      <c r="P28" s="54">
        <f t="shared" si="1"/>
        <v>22.4</v>
      </c>
      <c r="Q28" s="55">
        <f t="shared" si="2"/>
        <v>9</v>
      </c>
      <c r="R28" s="56">
        <v>224</v>
      </c>
      <c r="S28" s="57">
        <v>202</v>
      </c>
      <c r="T28" s="58" t="s">
        <v>24</v>
      </c>
    </row>
    <row r="29" spans="1:20">
      <c r="A29" s="76"/>
      <c r="B29" s="59" t="s">
        <v>49</v>
      </c>
      <c r="C29" s="48">
        <v>28</v>
      </c>
      <c r="D29" s="49">
        <v>22</v>
      </c>
      <c r="E29" s="49">
        <v>1</v>
      </c>
      <c r="F29" s="63">
        <v>5</v>
      </c>
      <c r="G29" s="50">
        <v>250</v>
      </c>
      <c r="H29" s="51">
        <v>97</v>
      </c>
      <c r="I29" s="50">
        <v>12</v>
      </c>
      <c r="J29" s="50">
        <v>12</v>
      </c>
      <c r="K29" s="52">
        <v>28</v>
      </c>
      <c r="L29" s="49">
        <v>22</v>
      </c>
      <c r="M29" s="49">
        <v>1</v>
      </c>
      <c r="N29" s="63">
        <v>5</v>
      </c>
      <c r="O29" s="53"/>
      <c r="P29" s="54">
        <f t="shared" si="1"/>
        <v>9.3571428571428577</v>
      </c>
      <c r="Q29" s="55">
        <f t="shared" si="2"/>
        <v>3.8928571428571428</v>
      </c>
      <c r="R29" s="56">
        <v>212</v>
      </c>
      <c r="S29" s="57">
        <v>187</v>
      </c>
      <c r="T29" s="58">
        <v>226</v>
      </c>
    </row>
    <row r="30" spans="1:20">
      <c r="A30" s="76"/>
      <c r="B30" s="59" t="s">
        <v>50</v>
      </c>
      <c r="C30" s="48">
        <v>16</v>
      </c>
      <c r="D30" s="49">
        <v>15</v>
      </c>
      <c r="E30" s="49">
        <v>0</v>
      </c>
      <c r="F30" s="63">
        <v>1</v>
      </c>
      <c r="G30" s="50">
        <v>105</v>
      </c>
      <c r="H30" s="51">
        <v>54</v>
      </c>
      <c r="I30" s="50">
        <v>1</v>
      </c>
      <c r="J30" s="50">
        <v>1</v>
      </c>
      <c r="K30" s="52">
        <v>16</v>
      </c>
      <c r="L30" s="49">
        <v>14</v>
      </c>
      <c r="M30" s="49">
        <v>0</v>
      </c>
      <c r="N30" s="63">
        <v>1</v>
      </c>
      <c r="O30" s="53">
        <v>1</v>
      </c>
      <c r="P30" s="54">
        <f t="shared" si="1"/>
        <v>6.625</v>
      </c>
      <c r="Q30" s="55">
        <f t="shared" si="2"/>
        <v>3.4375</v>
      </c>
      <c r="R30" s="56">
        <v>200</v>
      </c>
      <c r="S30" s="57">
        <v>187</v>
      </c>
      <c r="T30" s="58" t="s">
        <v>24</v>
      </c>
    </row>
    <row r="31" spans="1:20">
      <c r="A31" s="76"/>
      <c r="B31" s="59" t="s">
        <v>51</v>
      </c>
      <c r="C31" s="48">
        <v>10</v>
      </c>
      <c r="D31" s="49">
        <v>10</v>
      </c>
      <c r="E31" s="49">
        <v>0</v>
      </c>
      <c r="F31" s="63">
        <v>0</v>
      </c>
      <c r="G31" s="50">
        <v>96</v>
      </c>
      <c r="H31" s="51">
        <v>46</v>
      </c>
      <c r="I31" s="50">
        <v>0</v>
      </c>
      <c r="J31" s="50">
        <v>0</v>
      </c>
      <c r="K31" s="52">
        <v>10</v>
      </c>
      <c r="L31" s="49">
        <v>10</v>
      </c>
      <c r="M31" s="49">
        <v>0</v>
      </c>
      <c r="N31" s="63">
        <v>0</v>
      </c>
      <c r="O31" s="53"/>
      <c r="P31" s="54">
        <f t="shared" si="1"/>
        <v>9.6</v>
      </c>
      <c r="Q31" s="55">
        <f t="shared" si="2"/>
        <v>4.5999999999999996</v>
      </c>
      <c r="R31" s="56">
        <v>195</v>
      </c>
      <c r="S31" s="57" t="s">
        <v>24</v>
      </c>
      <c r="T31" s="58" t="s">
        <v>24</v>
      </c>
    </row>
    <row r="32" spans="1:20">
      <c r="A32" s="78" t="s">
        <v>52</v>
      </c>
      <c r="B32" s="60" t="s">
        <v>53</v>
      </c>
      <c r="C32" s="37"/>
      <c r="D32" s="38"/>
      <c r="E32" s="38"/>
      <c r="F32" s="38"/>
      <c r="G32" s="40"/>
      <c r="H32" s="40"/>
      <c r="I32" s="40"/>
      <c r="J32" s="39"/>
      <c r="K32" s="41"/>
      <c r="L32" s="38"/>
      <c r="M32" s="38"/>
      <c r="N32" s="38"/>
      <c r="O32" s="42"/>
      <c r="P32" s="43"/>
      <c r="Q32" s="44"/>
      <c r="R32" s="45"/>
      <c r="S32" s="45"/>
      <c r="T32" s="46"/>
    </row>
    <row r="33" spans="1:20">
      <c r="A33" s="76"/>
      <c r="B33" s="64" t="s">
        <v>54</v>
      </c>
      <c r="C33" s="48">
        <v>22</v>
      </c>
      <c r="D33" s="49">
        <v>16</v>
      </c>
      <c r="E33" s="49">
        <v>3</v>
      </c>
      <c r="F33" s="49">
        <v>3</v>
      </c>
      <c r="G33" s="50">
        <v>320</v>
      </c>
      <c r="H33" s="51">
        <v>94</v>
      </c>
      <c r="I33" s="50">
        <v>7</v>
      </c>
      <c r="J33" s="50">
        <v>7</v>
      </c>
      <c r="K33" s="52">
        <v>22</v>
      </c>
      <c r="L33" s="49">
        <v>16</v>
      </c>
      <c r="M33" s="49">
        <v>3</v>
      </c>
      <c r="N33" s="49">
        <v>3</v>
      </c>
      <c r="O33" s="53"/>
      <c r="P33" s="54">
        <f t="shared" si="1"/>
        <v>14.863636363636363</v>
      </c>
      <c r="Q33" s="55">
        <f t="shared" si="2"/>
        <v>4.5909090909090908</v>
      </c>
      <c r="R33" s="56">
        <v>180</v>
      </c>
      <c r="S33" s="57">
        <v>152</v>
      </c>
      <c r="T33" s="58">
        <v>118</v>
      </c>
    </row>
    <row r="34" spans="1:20">
      <c r="A34" s="76"/>
      <c r="B34" s="64" t="s">
        <v>55</v>
      </c>
      <c r="C34" s="48">
        <v>22</v>
      </c>
      <c r="D34" s="49">
        <v>16</v>
      </c>
      <c r="E34" s="49">
        <v>3</v>
      </c>
      <c r="F34" s="49">
        <v>3</v>
      </c>
      <c r="G34" s="50">
        <v>273</v>
      </c>
      <c r="H34" s="51">
        <v>81</v>
      </c>
      <c r="I34" s="50">
        <v>5</v>
      </c>
      <c r="J34" s="50">
        <v>5</v>
      </c>
      <c r="K34" s="52">
        <v>22</v>
      </c>
      <c r="L34" s="49">
        <v>16</v>
      </c>
      <c r="M34" s="49">
        <v>3</v>
      </c>
      <c r="N34" s="49">
        <v>3</v>
      </c>
      <c r="O34" s="53"/>
      <c r="P34" s="54">
        <f t="shared" si="1"/>
        <v>12.636363636363637</v>
      </c>
      <c r="Q34" s="55">
        <f t="shared" si="2"/>
        <v>3.9090909090909092</v>
      </c>
      <c r="R34" s="56">
        <v>178</v>
      </c>
      <c r="S34" s="57">
        <v>155</v>
      </c>
      <c r="T34" s="58">
        <v>120</v>
      </c>
    </row>
    <row r="35" spans="1:20">
      <c r="A35" s="78" t="s">
        <v>56</v>
      </c>
      <c r="B35" s="60" t="s">
        <v>57</v>
      </c>
      <c r="C35" s="37"/>
      <c r="D35" s="38"/>
      <c r="E35" s="38"/>
      <c r="F35" s="38"/>
      <c r="G35" s="39"/>
      <c r="H35" s="40"/>
      <c r="I35" s="39"/>
      <c r="J35" s="39"/>
      <c r="K35" s="41"/>
      <c r="L35" s="38"/>
      <c r="M35" s="38"/>
      <c r="N35" s="38"/>
      <c r="O35" s="42"/>
      <c r="P35" s="43"/>
      <c r="Q35" s="44"/>
      <c r="R35" s="45"/>
      <c r="S35" s="45"/>
      <c r="T35" s="46"/>
    </row>
    <row r="36" spans="1:20">
      <c r="A36" s="76"/>
      <c r="B36" s="64" t="s">
        <v>58</v>
      </c>
      <c r="C36" s="48">
        <v>17</v>
      </c>
      <c r="D36" s="49">
        <v>13</v>
      </c>
      <c r="E36" s="49">
        <v>2</v>
      </c>
      <c r="F36" s="49">
        <v>2</v>
      </c>
      <c r="G36" s="50">
        <v>220</v>
      </c>
      <c r="H36" s="51">
        <v>63</v>
      </c>
      <c r="I36" s="50">
        <v>3</v>
      </c>
      <c r="J36" s="50">
        <v>3</v>
      </c>
      <c r="K36" s="52">
        <v>17</v>
      </c>
      <c r="L36" s="49">
        <v>13</v>
      </c>
      <c r="M36" s="49">
        <v>2</v>
      </c>
      <c r="N36" s="49">
        <v>2</v>
      </c>
      <c r="O36" s="53"/>
      <c r="P36" s="54">
        <f t="shared" si="1"/>
        <v>13.117647058823529</v>
      </c>
      <c r="Q36" s="55">
        <f t="shared" si="2"/>
        <v>3.8823529411764706</v>
      </c>
      <c r="R36" s="56">
        <v>152</v>
      </c>
      <c r="S36" s="57">
        <v>183</v>
      </c>
      <c r="T36" s="58">
        <v>117</v>
      </c>
    </row>
    <row r="37" spans="1:20">
      <c r="A37" s="78" t="s">
        <v>59</v>
      </c>
      <c r="B37" s="60" t="s">
        <v>60</v>
      </c>
      <c r="C37" s="37"/>
      <c r="D37" s="38"/>
      <c r="E37" s="38"/>
      <c r="F37" s="38"/>
      <c r="G37" s="39"/>
      <c r="H37" s="40"/>
      <c r="I37" s="39"/>
      <c r="J37" s="39"/>
      <c r="K37" s="41"/>
      <c r="L37" s="38"/>
      <c r="M37" s="38"/>
      <c r="N37" s="38"/>
      <c r="O37" s="42"/>
      <c r="P37" s="43"/>
      <c r="Q37" s="44"/>
      <c r="R37" s="45"/>
      <c r="S37" s="45"/>
      <c r="T37" s="46"/>
    </row>
    <row r="38" spans="1:20">
      <c r="A38" s="76"/>
      <c r="B38" s="47" t="s">
        <v>61</v>
      </c>
      <c r="C38" s="48">
        <v>21</v>
      </c>
      <c r="D38" s="49">
        <v>15</v>
      </c>
      <c r="E38" s="49">
        <v>3</v>
      </c>
      <c r="F38" s="49">
        <v>3</v>
      </c>
      <c r="G38" s="50">
        <v>400</v>
      </c>
      <c r="H38" s="51">
        <v>145</v>
      </c>
      <c r="I38" s="50">
        <v>6</v>
      </c>
      <c r="J38" s="50">
        <v>6</v>
      </c>
      <c r="K38" s="52">
        <v>21</v>
      </c>
      <c r="L38" s="49">
        <v>15</v>
      </c>
      <c r="M38" s="49">
        <v>3</v>
      </c>
      <c r="N38" s="49">
        <v>3</v>
      </c>
      <c r="O38" s="53"/>
      <c r="P38" s="54">
        <f t="shared" si="1"/>
        <v>19.333333333333332</v>
      </c>
      <c r="Q38" s="55">
        <f t="shared" si="2"/>
        <v>7.1904761904761907</v>
      </c>
      <c r="R38" s="56">
        <v>205</v>
      </c>
      <c r="S38" s="57">
        <v>195</v>
      </c>
      <c r="T38" s="58">
        <v>172</v>
      </c>
    </row>
    <row r="39" spans="1:20">
      <c r="A39" s="78" t="s">
        <v>62</v>
      </c>
      <c r="B39" s="60" t="s">
        <v>63</v>
      </c>
      <c r="C39" s="37"/>
      <c r="D39" s="38"/>
      <c r="E39" s="38"/>
      <c r="F39" s="38"/>
      <c r="G39" s="39"/>
      <c r="H39" s="40"/>
      <c r="I39" s="39"/>
      <c r="J39" s="39"/>
      <c r="K39" s="41"/>
      <c r="L39" s="38"/>
      <c r="M39" s="38"/>
      <c r="N39" s="38"/>
      <c r="O39" s="42"/>
      <c r="P39" s="43"/>
      <c r="Q39" s="44"/>
      <c r="R39" s="45"/>
      <c r="S39" s="45"/>
      <c r="T39" s="46"/>
    </row>
    <row r="40" spans="1:20" ht="24.75">
      <c r="A40" s="76"/>
      <c r="B40" s="47" t="s">
        <v>64</v>
      </c>
      <c r="C40" s="48">
        <v>14</v>
      </c>
      <c r="D40" s="49">
        <v>13</v>
      </c>
      <c r="E40" s="49">
        <v>1</v>
      </c>
      <c r="F40" s="49">
        <v>0</v>
      </c>
      <c r="G40" s="50">
        <v>24</v>
      </c>
      <c r="H40" s="51">
        <v>16</v>
      </c>
      <c r="I40" s="50">
        <v>0</v>
      </c>
      <c r="J40" s="50">
        <v>0</v>
      </c>
      <c r="K40" s="52">
        <v>14</v>
      </c>
      <c r="L40" s="49">
        <v>13</v>
      </c>
      <c r="M40" s="49">
        <v>1</v>
      </c>
      <c r="N40" s="49">
        <v>0</v>
      </c>
      <c r="O40" s="53"/>
      <c r="P40" s="54">
        <f t="shared" si="1"/>
        <v>1.7142857142857142</v>
      </c>
      <c r="Q40" s="55">
        <f t="shared" si="2"/>
        <v>1.1428571428571428</v>
      </c>
      <c r="R40" s="56">
        <v>162</v>
      </c>
      <c r="S40" s="57" t="s">
        <v>24</v>
      </c>
      <c r="T40" s="58">
        <v>210</v>
      </c>
    </row>
    <row r="41" spans="1:20">
      <c r="A41" s="78" t="s">
        <v>65</v>
      </c>
      <c r="B41" s="60" t="s">
        <v>66</v>
      </c>
      <c r="C41" s="37"/>
      <c r="D41" s="38"/>
      <c r="E41" s="38"/>
      <c r="F41" s="38"/>
      <c r="G41" s="39"/>
      <c r="H41" s="40"/>
      <c r="I41" s="39"/>
      <c r="J41" s="39"/>
      <c r="K41" s="41"/>
      <c r="L41" s="38"/>
      <c r="M41" s="38"/>
      <c r="N41" s="38"/>
      <c r="O41" s="42"/>
      <c r="P41" s="43"/>
      <c r="Q41" s="44"/>
      <c r="R41" s="45"/>
      <c r="S41" s="45"/>
      <c r="T41" s="46"/>
    </row>
    <row r="42" spans="1:20">
      <c r="A42" s="76"/>
      <c r="B42" s="47" t="s">
        <v>66</v>
      </c>
      <c r="C42" s="48">
        <v>10</v>
      </c>
      <c r="D42" s="49">
        <v>9</v>
      </c>
      <c r="E42" s="49">
        <v>1</v>
      </c>
      <c r="F42" s="49">
        <v>0</v>
      </c>
      <c r="G42" s="50">
        <v>77</v>
      </c>
      <c r="H42" s="51">
        <v>28</v>
      </c>
      <c r="I42" s="50">
        <v>0</v>
      </c>
      <c r="J42" s="50">
        <v>0</v>
      </c>
      <c r="K42" s="52">
        <v>11</v>
      </c>
      <c r="L42" s="49">
        <v>9</v>
      </c>
      <c r="M42" s="49">
        <v>1</v>
      </c>
      <c r="N42" s="49">
        <v>0</v>
      </c>
      <c r="O42" s="53">
        <v>1</v>
      </c>
      <c r="P42" s="54">
        <f t="shared" si="1"/>
        <v>7.7</v>
      </c>
      <c r="Q42" s="55">
        <f t="shared" si="2"/>
        <v>2.8</v>
      </c>
      <c r="R42" s="56">
        <v>274</v>
      </c>
      <c r="S42" s="57" t="s">
        <v>24</v>
      </c>
      <c r="T42" s="58">
        <v>353</v>
      </c>
    </row>
    <row r="43" spans="1:20">
      <c r="A43" s="78" t="s">
        <v>67</v>
      </c>
      <c r="B43" s="60" t="s">
        <v>68</v>
      </c>
      <c r="C43" s="37"/>
      <c r="D43" s="38"/>
      <c r="E43" s="38"/>
      <c r="F43" s="38"/>
      <c r="G43" s="39"/>
      <c r="H43" s="40"/>
      <c r="I43" s="39"/>
      <c r="J43" s="39"/>
      <c r="K43" s="41"/>
      <c r="L43" s="38"/>
      <c r="M43" s="38"/>
      <c r="N43" s="38"/>
      <c r="O43" s="42"/>
      <c r="P43" s="43"/>
      <c r="Q43" s="44"/>
      <c r="R43" s="45"/>
      <c r="S43" s="45"/>
      <c r="T43" s="46"/>
    </row>
    <row r="44" spans="1:20" ht="24.75">
      <c r="A44" s="76"/>
      <c r="B44" s="65" t="s">
        <v>69</v>
      </c>
      <c r="C44" s="48">
        <v>10</v>
      </c>
      <c r="D44" s="49">
        <v>9</v>
      </c>
      <c r="E44" s="49">
        <v>1</v>
      </c>
      <c r="F44" s="49">
        <v>0</v>
      </c>
      <c r="G44" s="50">
        <v>53</v>
      </c>
      <c r="H44" s="51">
        <v>13</v>
      </c>
      <c r="I44" s="50">
        <v>0</v>
      </c>
      <c r="J44" s="50">
        <v>0</v>
      </c>
      <c r="K44" s="52">
        <f>L44+M44+N44+O44</f>
        <v>10</v>
      </c>
      <c r="L44" s="49">
        <v>9</v>
      </c>
      <c r="M44" s="49">
        <v>1</v>
      </c>
      <c r="N44" s="49">
        <v>0</v>
      </c>
      <c r="O44" s="53"/>
      <c r="P44" s="54">
        <f t="shared" si="1"/>
        <v>5.3</v>
      </c>
      <c r="Q44" s="55">
        <f t="shared" si="2"/>
        <v>1.3</v>
      </c>
      <c r="R44" s="56">
        <v>119</v>
      </c>
      <c r="S44" s="57" t="s">
        <v>24</v>
      </c>
      <c r="T44" s="58">
        <v>184</v>
      </c>
    </row>
    <row r="45" spans="1:20">
      <c r="A45" s="66" t="s">
        <v>70</v>
      </c>
      <c r="B45" s="66"/>
      <c r="C45" s="67">
        <f t="shared" ref="C45:O45" si="3">SUM(C46:C57)</f>
        <v>55</v>
      </c>
      <c r="D45" s="67">
        <f t="shared" si="3"/>
        <v>55</v>
      </c>
      <c r="E45" s="67">
        <v>0</v>
      </c>
      <c r="F45" s="67">
        <f t="shared" si="3"/>
        <v>0</v>
      </c>
      <c r="G45" s="67">
        <v>139</v>
      </c>
      <c r="H45" s="67"/>
      <c r="I45" s="67"/>
      <c r="J45" s="67"/>
      <c r="K45" s="67">
        <f t="shared" si="3"/>
        <v>55</v>
      </c>
      <c r="L45" s="67">
        <f t="shared" si="3"/>
        <v>55</v>
      </c>
      <c r="M45" s="67">
        <f t="shared" si="3"/>
        <v>0</v>
      </c>
      <c r="N45" s="67">
        <f t="shared" si="3"/>
        <v>0</v>
      </c>
      <c r="O45" s="67">
        <f t="shared" si="3"/>
        <v>0</v>
      </c>
      <c r="P45" s="68"/>
      <c r="Q45" s="68"/>
      <c r="R45" s="69"/>
      <c r="S45" s="70"/>
      <c r="T45" s="35"/>
    </row>
    <row r="46" spans="1:20">
      <c r="A46" s="78" t="s">
        <v>71</v>
      </c>
      <c r="B46" s="60" t="s">
        <v>29</v>
      </c>
      <c r="C46" s="37"/>
      <c r="D46" s="71"/>
      <c r="E46" s="71"/>
      <c r="F46" s="71"/>
      <c r="G46" s="39"/>
      <c r="H46" s="40"/>
      <c r="I46" s="39"/>
      <c r="J46" s="39"/>
      <c r="K46" s="41"/>
      <c r="L46" s="45"/>
      <c r="M46" s="45"/>
      <c r="N46" s="45"/>
      <c r="O46" s="42"/>
      <c r="P46" s="43"/>
      <c r="Q46" s="44"/>
      <c r="R46" s="39"/>
      <c r="S46" s="39"/>
      <c r="T46" s="46"/>
    </row>
    <row r="47" spans="1:20">
      <c r="A47" s="79"/>
      <c r="B47" s="72" t="s">
        <v>72</v>
      </c>
      <c r="C47" s="48">
        <v>5</v>
      </c>
      <c r="D47" s="49">
        <f t="shared" ref="D47:D55" si="4">C47-F47</f>
        <v>5</v>
      </c>
      <c r="E47" s="49">
        <v>0</v>
      </c>
      <c r="F47" s="73">
        <v>0</v>
      </c>
      <c r="G47" s="50">
        <v>8</v>
      </c>
      <c r="H47" s="51">
        <v>6</v>
      </c>
      <c r="I47" s="50">
        <v>0</v>
      </c>
      <c r="J47" s="50">
        <v>0</v>
      </c>
      <c r="K47" s="52">
        <v>5</v>
      </c>
      <c r="L47" s="63">
        <v>5</v>
      </c>
      <c r="M47" s="63" t="s">
        <v>73</v>
      </c>
      <c r="N47" s="63" t="s">
        <v>73</v>
      </c>
      <c r="O47" s="53" t="s">
        <v>24</v>
      </c>
      <c r="P47" s="54">
        <f t="shared" ref="P47:P57" si="5">(G47+I47)/C47</f>
        <v>1.6</v>
      </c>
      <c r="Q47" s="55">
        <f t="shared" ref="Q47:Q57" si="6">(H47+J47)/C47</f>
        <v>1.2</v>
      </c>
      <c r="R47" s="56">
        <v>70</v>
      </c>
      <c r="S47" s="57" t="s">
        <v>24</v>
      </c>
      <c r="T47" s="58" t="s">
        <v>24</v>
      </c>
    </row>
    <row r="48" spans="1:20">
      <c r="A48" s="79"/>
      <c r="B48" s="72" t="s">
        <v>74</v>
      </c>
      <c r="C48" s="48">
        <v>5</v>
      </c>
      <c r="D48" s="49">
        <f t="shared" si="4"/>
        <v>5</v>
      </c>
      <c r="E48" s="49">
        <v>0</v>
      </c>
      <c r="F48" s="73">
        <v>0</v>
      </c>
      <c r="G48" s="50">
        <v>11</v>
      </c>
      <c r="H48" s="51">
        <v>10</v>
      </c>
      <c r="I48" s="50">
        <v>0</v>
      </c>
      <c r="J48" s="50">
        <v>0</v>
      </c>
      <c r="K48" s="52">
        <v>5</v>
      </c>
      <c r="L48" s="63">
        <v>5</v>
      </c>
      <c r="M48" s="63" t="s">
        <v>73</v>
      </c>
      <c r="N48" s="63" t="s">
        <v>73</v>
      </c>
      <c r="O48" s="53" t="s">
        <v>24</v>
      </c>
      <c r="P48" s="54">
        <f t="shared" si="5"/>
        <v>2.2000000000000002</v>
      </c>
      <c r="Q48" s="55">
        <f t="shared" si="6"/>
        <v>2</v>
      </c>
      <c r="R48" s="56">
        <v>73</v>
      </c>
      <c r="S48" s="57" t="s">
        <v>24</v>
      </c>
      <c r="T48" s="58" t="s">
        <v>24</v>
      </c>
    </row>
    <row r="49" spans="1:20">
      <c r="A49" s="79"/>
      <c r="B49" s="72" t="s">
        <v>75</v>
      </c>
      <c r="C49" s="48">
        <v>5</v>
      </c>
      <c r="D49" s="49">
        <v>5</v>
      </c>
      <c r="E49" s="49">
        <v>0</v>
      </c>
      <c r="F49" s="73">
        <v>0</v>
      </c>
      <c r="G49" s="50">
        <v>12</v>
      </c>
      <c r="H49" s="51">
        <v>10</v>
      </c>
      <c r="I49" s="50">
        <v>0</v>
      </c>
      <c r="J49" s="50">
        <v>0</v>
      </c>
      <c r="K49" s="52">
        <v>5</v>
      </c>
      <c r="L49" s="63">
        <v>5</v>
      </c>
      <c r="M49" s="63" t="s">
        <v>73</v>
      </c>
      <c r="N49" s="63" t="s">
        <v>73</v>
      </c>
      <c r="O49" s="53" t="s">
        <v>24</v>
      </c>
      <c r="P49" s="54">
        <f t="shared" si="5"/>
        <v>2.4</v>
      </c>
      <c r="Q49" s="55">
        <f t="shared" si="6"/>
        <v>2</v>
      </c>
      <c r="R49" s="56">
        <v>83</v>
      </c>
      <c r="S49" s="57" t="s">
        <v>24</v>
      </c>
      <c r="T49" s="58" t="s">
        <v>24</v>
      </c>
    </row>
    <row r="50" spans="1:20">
      <c r="A50" s="79"/>
      <c r="B50" s="72" t="s">
        <v>76</v>
      </c>
      <c r="C50" s="48">
        <v>7</v>
      </c>
      <c r="D50" s="49">
        <f t="shared" si="4"/>
        <v>7</v>
      </c>
      <c r="E50" s="49">
        <v>0</v>
      </c>
      <c r="F50" s="73">
        <v>0</v>
      </c>
      <c r="G50" s="50">
        <v>14</v>
      </c>
      <c r="H50" s="51">
        <v>10</v>
      </c>
      <c r="I50" s="50">
        <v>0</v>
      </c>
      <c r="J50" s="50">
        <v>0</v>
      </c>
      <c r="K50" s="52">
        <v>7</v>
      </c>
      <c r="L50" s="63">
        <v>7</v>
      </c>
      <c r="M50" s="63" t="s">
        <v>73</v>
      </c>
      <c r="N50" s="63" t="s">
        <v>73</v>
      </c>
      <c r="O50" s="53" t="s">
        <v>24</v>
      </c>
      <c r="P50" s="54">
        <f t="shared" si="5"/>
        <v>2</v>
      </c>
      <c r="Q50" s="55">
        <f t="shared" si="6"/>
        <v>1.4285714285714286</v>
      </c>
      <c r="R50" s="56">
        <v>73</v>
      </c>
      <c r="S50" s="57" t="s">
        <v>24</v>
      </c>
      <c r="T50" s="58" t="s">
        <v>24</v>
      </c>
    </row>
    <row r="51" spans="1:20" ht="24">
      <c r="A51" s="79"/>
      <c r="B51" s="72" t="s">
        <v>77</v>
      </c>
      <c r="C51" s="48">
        <v>5</v>
      </c>
      <c r="D51" s="49">
        <f t="shared" si="4"/>
        <v>5</v>
      </c>
      <c r="E51" s="49">
        <v>0</v>
      </c>
      <c r="F51" s="73">
        <v>0</v>
      </c>
      <c r="G51" s="50">
        <v>7</v>
      </c>
      <c r="H51" s="51">
        <v>7</v>
      </c>
      <c r="I51" s="50">
        <v>0</v>
      </c>
      <c r="J51" s="50">
        <v>0</v>
      </c>
      <c r="K51" s="52">
        <v>5</v>
      </c>
      <c r="L51" s="63">
        <v>5</v>
      </c>
      <c r="M51" s="63" t="s">
        <v>24</v>
      </c>
      <c r="N51" s="63" t="s">
        <v>73</v>
      </c>
      <c r="O51" s="53" t="s">
        <v>24</v>
      </c>
      <c r="P51" s="54">
        <f t="shared" si="5"/>
        <v>1.4</v>
      </c>
      <c r="Q51" s="55">
        <f t="shared" si="6"/>
        <v>1.4</v>
      </c>
      <c r="R51" s="56">
        <v>60</v>
      </c>
      <c r="S51" s="57" t="s">
        <v>24</v>
      </c>
      <c r="T51" s="58" t="s">
        <v>24</v>
      </c>
    </row>
    <row r="52" spans="1:20" ht="24">
      <c r="A52" s="79"/>
      <c r="B52" s="72" t="s">
        <v>78</v>
      </c>
      <c r="C52" s="48">
        <v>5</v>
      </c>
      <c r="D52" s="49">
        <v>5</v>
      </c>
      <c r="E52" s="49">
        <v>0</v>
      </c>
      <c r="F52" s="73">
        <v>0</v>
      </c>
      <c r="G52" s="50">
        <v>8</v>
      </c>
      <c r="H52" s="51">
        <v>6</v>
      </c>
      <c r="I52" s="50">
        <v>0</v>
      </c>
      <c r="J52" s="50">
        <v>0</v>
      </c>
      <c r="K52" s="52">
        <v>5</v>
      </c>
      <c r="L52" s="63">
        <v>5</v>
      </c>
      <c r="M52" s="63" t="s">
        <v>73</v>
      </c>
      <c r="N52" s="63" t="s">
        <v>73</v>
      </c>
      <c r="O52" s="53" t="s">
        <v>24</v>
      </c>
      <c r="P52" s="54">
        <f t="shared" si="5"/>
        <v>1.6</v>
      </c>
      <c r="Q52" s="55">
        <f t="shared" si="6"/>
        <v>1.2</v>
      </c>
      <c r="R52" s="56">
        <v>70</v>
      </c>
      <c r="S52" s="57" t="s">
        <v>24</v>
      </c>
      <c r="T52" s="58" t="s">
        <v>24</v>
      </c>
    </row>
    <row r="53" spans="1:20">
      <c r="A53" s="79"/>
      <c r="B53" s="72" t="s">
        <v>79</v>
      </c>
      <c r="C53" s="48">
        <v>9</v>
      </c>
      <c r="D53" s="49">
        <f t="shared" si="4"/>
        <v>9</v>
      </c>
      <c r="E53" s="49">
        <v>0</v>
      </c>
      <c r="F53" s="73">
        <v>0</v>
      </c>
      <c r="G53" s="50">
        <v>35</v>
      </c>
      <c r="H53" s="51">
        <v>24</v>
      </c>
      <c r="I53" s="50">
        <v>0</v>
      </c>
      <c r="J53" s="50">
        <v>0</v>
      </c>
      <c r="K53" s="52">
        <v>9</v>
      </c>
      <c r="L53" s="63">
        <v>9</v>
      </c>
      <c r="M53" s="63" t="s">
        <v>73</v>
      </c>
      <c r="N53" s="63" t="s">
        <v>73</v>
      </c>
      <c r="O53" s="53" t="s">
        <v>24</v>
      </c>
      <c r="P53" s="54">
        <f t="shared" si="5"/>
        <v>3.8888888888888888</v>
      </c>
      <c r="Q53" s="55">
        <f t="shared" si="6"/>
        <v>2.6666666666666665</v>
      </c>
      <c r="R53" s="56">
        <v>91</v>
      </c>
      <c r="S53" s="57" t="s">
        <v>24</v>
      </c>
      <c r="T53" s="58" t="s">
        <v>24</v>
      </c>
    </row>
    <row r="54" spans="1:20">
      <c r="A54" s="79"/>
      <c r="B54" s="72" t="s">
        <v>80</v>
      </c>
      <c r="C54" s="48">
        <v>4</v>
      </c>
      <c r="D54" s="49">
        <f t="shared" si="4"/>
        <v>4</v>
      </c>
      <c r="E54" s="49">
        <v>0</v>
      </c>
      <c r="F54" s="73">
        <v>0</v>
      </c>
      <c r="G54" s="50">
        <v>6</v>
      </c>
      <c r="H54" s="51">
        <v>5</v>
      </c>
      <c r="I54" s="50">
        <v>0</v>
      </c>
      <c r="J54" s="50">
        <v>0</v>
      </c>
      <c r="K54" s="52">
        <v>4</v>
      </c>
      <c r="L54" s="63">
        <v>4</v>
      </c>
      <c r="M54" s="63" t="s">
        <v>73</v>
      </c>
      <c r="N54" s="63" t="s">
        <v>73</v>
      </c>
      <c r="O54" s="53" t="s">
        <v>24</v>
      </c>
      <c r="P54" s="54">
        <f t="shared" si="5"/>
        <v>1.5</v>
      </c>
      <c r="Q54" s="55">
        <f t="shared" si="6"/>
        <v>1.25</v>
      </c>
      <c r="R54" s="56">
        <v>70</v>
      </c>
      <c r="S54" s="57" t="s">
        <v>24</v>
      </c>
      <c r="T54" s="58" t="s">
        <v>24</v>
      </c>
    </row>
    <row r="55" spans="1:20">
      <c r="A55" s="79"/>
      <c r="B55" s="72" t="s">
        <v>81</v>
      </c>
      <c r="C55" s="48">
        <v>5</v>
      </c>
      <c r="D55" s="49">
        <f t="shared" si="4"/>
        <v>5</v>
      </c>
      <c r="E55" s="49">
        <v>0</v>
      </c>
      <c r="F55" s="73">
        <v>0</v>
      </c>
      <c r="G55" s="50">
        <v>18</v>
      </c>
      <c r="H55" s="51">
        <v>15</v>
      </c>
      <c r="I55" s="50">
        <v>0</v>
      </c>
      <c r="J55" s="50">
        <v>0</v>
      </c>
      <c r="K55" s="52">
        <v>5</v>
      </c>
      <c r="L55" s="63">
        <v>5</v>
      </c>
      <c r="M55" s="63" t="s">
        <v>73</v>
      </c>
      <c r="N55" s="63" t="s">
        <v>73</v>
      </c>
      <c r="O55" s="53" t="s">
        <v>24</v>
      </c>
      <c r="P55" s="54">
        <f t="shared" si="5"/>
        <v>3.6</v>
      </c>
      <c r="Q55" s="55">
        <f t="shared" si="6"/>
        <v>3</v>
      </c>
      <c r="R55" s="56">
        <v>90</v>
      </c>
      <c r="S55" s="57" t="s">
        <v>24</v>
      </c>
      <c r="T55" s="58" t="s">
        <v>24</v>
      </c>
    </row>
    <row r="56" spans="1:20">
      <c r="A56" s="78" t="s">
        <v>71</v>
      </c>
      <c r="B56" s="60" t="s">
        <v>53</v>
      </c>
      <c r="C56" s="37"/>
      <c r="D56" s="38"/>
      <c r="E56" s="38"/>
      <c r="F56" s="71"/>
      <c r="G56" s="39"/>
      <c r="H56" s="40"/>
      <c r="I56" s="39"/>
      <c r="J56" s="39"/>
      <c r="K56" s="41"/>
      <c r="L56" s="45"/>
      <c r="M56" s="45"/>
      <c r="N56" s="45"/>
      <c r="O56" s="42"/>
      <c r="P56" s="43"/>
      <c r="Q56" s="44"/>
      <c r="R56" s="39"/>
      <c r="S56" s="39"/>
      <c r="T56" s="46"/>
    </row>
    <row r="57" spans="1:20">
      <c r="A57" s="79"/>
      <c r="B57" s="72" t="s">
        <v>55</v>
      </c>
      <c r="C57" s="48">
        <v>5</v>
      </c>
      <c r="D57" s="49">
        <v>5</v>
      </c>
      <c r="E57" s="49">
        <v>0</v>
      </c>
      <c r="F57" s="73">
        <v>0</v>
      </c>
      <c r="G57" s="50">
        <v>20</v>
      </c>
      <c r="H57" s="51">
        <v>15</v>
      </c>
      <c r="I57" s="50">
        <v>0</v>
      </c>
      <c r="J57" s="50">
        <v>0</v>
      </c>
      <c r="K57" s="52">
        <v>5</v>
      </c>
      <c r="L57" s="63">
        <v>5</v>
      </c>
      <c r="M57" s="63" t="s">
        <v>73</v>
      </c>
      <c r="N57" s="63" t="s">
        <v>73</v>
      </c>
      <c r="O57" s="53" t="s">
        <v>24</v>
      </c>
      <c r="P57" s="54">
        <f t="shared" si="5"/>
        <v>4</v>
      </c>
      <c r="Q57" s="55">
        <f t="shared" si="6"/>
        <v>3</v>
      </c>
      <c r="R57" s="56">
        <v>87</v>
      </c>
      <c r="S57" s="57" t="s">
        <v>24</v>
      </c>
      <c r="T57" s="58" t="s">
        <v>24</v>
      </c>
    </row>
  </sheetData>
  <mergeCells count="18">
    <mergeCell ref="Q3:Q4"/>
    <mergeCell ref="R3:T3"/>
    <mergeCell ref="A5:B5"/>
    <mergeCell ref="P5:Q5"/>
    <mergeCell ref="R5:T5"/>
    <mergeCell ref="A45:B45"/>
    <mergeCell ref="P45:Q45"/>
    <mergeCell ref="R45:T45"/>
    <mergeCell ref="A1:S1"/>
    <mergeCell ref="A3:A4"/>
    <mergeCell ref="B3:B4"/>
    <mergeCell ref="C3:F3"/>
    <mergeCell ref="G3:G4"/>
    <mergeCell ref="H3:H4"/>
    <mergeCell ref="I3:I4"/>
    <mergeCell ref="J3:J4"/>
    <mergeCell ref="K3:O3"/>
    <mergeCell ref="P3:P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2014-11-24T08:45:03Z</dcterms:modified>
</cp:coreProperties>
</file>